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Обмен\1_По сайту\Пополн_июнь2024\ТЭПЭМ_сайт2024\20200617_algoritm\"/>
    </mc:Choice>
  </mc:AlternateContent>
  <xr:revisionPtr revIDLastSave="0" documentId="8_{336CB81E-4548-4806-9636-1C2C77B184F5}" xr6:coauthVersionLast="45" xr6:coauthVersionMax="45" xr10:uidLastSave="{00000000-0000-0000-0000-000000000000}"/>
  <bookViews>
    <workbookView xWindow="-17505" yWindow="1725" windowWidth="14340" windowHeight="11430" xr2:uid="{A68E51DF-C368-4340-93F5-FE9CED3B950C}"/>
  </bookViews>
  <sheets>
    <sheet name="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" l="1"/>
  <c r="C10" i="1"/>
  <c r="B10" i="1"/>
  <c r="B13" i="1" s="1"/>
  <c r="D6" i="1"/>
  <c r="D8" i="1" s="1"/>
  <c r="C6" i="1"/>
  <c r="B6" i="1"/>
  <c r="B8" i="1" s="1"/>
  <c r="B9" i="1" l="1"/>
  <c r="C8" i="1"/>
  <c r="C9" i="1" s="1"/>
  <c r="C13" i="1" s="1"/>
  <c r="C15" i="1" s="1"/>
  <c r="C16" i="1" s="1"/>
  <c r="C19" i="1" s="1"/>
  <c r="D9" i="1"/>
  <c r="D13" i="1" s="1"/>
  <c r="D15" i="1" s="1"/>
</calcChain>
</file>

<file path=xl/sharedStrings.xml><?xml version="1.0" encoding="utf-8"?>
<sst xmlns="http://schemas.openxmlformats.org/spreadsheetml/2006/main" count="21" uniqueCount="21">
  <si>
    <t>Замена электрокотла на отопительный котел на местных видах топлива (МВТ)</t>
  </si>
  <si>
    <t>До проекта</t>
  </si>
  <si>
    <t>По проекту (ТЭО)</t>
  </si>
  <si>
    <t>Фактически</t>
  </si>
  <si>
    <t>Номинальная тепловая мощность котла, Гкал/ч</t>
  </si>
  <si>
    <t>Число часов работы, ч/год</t>
  </si>
  <si>
    <t>Коэффициент загрузки котла, %</t>
  </si>
  <si>
    <t>Выработка тепловой энергии, Гкал</t>
  </si>
  <si>
    <t>КПД котла по режимным испытаниям при среднем коэффициенте загрузки котла, %</t>
  </si>
  <si>
    <t>Отпуск тепловой энергии, Гкал</t>
  </si>
  <si>
    <t>Удельный расход условного топлива на отпуск тепловой энергии, кг у.т./Гкал</t>
  </si>
  <si>
    <t>Среднечасовая тепловая нагрузка котла, Гкал/ч</t>
  </si>
  <si>
    <t>Потери в электрических сетях на транспорт электроэнергии в системе ГПО "Белэнерго", %</t>
  </si>
  <si>
    <t>Топливный эквивалент для перевода в натуральное топливо (Приложение 1 Методических указаний)</t>
  </si>
  <si>
    <t>Количество сжигаемого топлива</t>
  </si>
  <si>
    <t>Цена топлива, руб</t>
  </si>
  <si>
    <t>Разность в стоимости сжигаемого топлива, руб</t>
  </si>
  <si>
    <t>Разность между расчетной и верифицированной экономией, руб</t>
  </si>
  <si>
    <t>Стоимость 1 т у. т., долл. США</t>
  </si>
  <si>
    <t>Курс долл. США, руб</t>
  </si>
  <si>
    <t>Разность между расчетной и верифицированной экономией за счет замены топлива, т у.т.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</si>
</sst>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00"/>
  </numFmts>
  <fonts count="2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Protection="1"/>
    <xf numFmtId="0" fontId="0" fillId="0" borderId="2" xfId="0" applyBorder="1" applyAlignment="1" applyProtection="1">
      <alignment horizontal="center"/>
    </xf>
    <xf numFmtId="0" fontId="0" fillId="0" borderId="2" xfId="0" applyBorder="1" applyProtection="1"/>
    <xf numFmtId="164" fontId="0" fillId="3" borderId="2" xfId="0" applyNumberFormat="1" applyFill="1" applyBorder="1" applyProtection="1">
      <protection locked="0"/>
    </xf>
    <xf numFmtId="0" fontId="0" fillId="3" borderId="2" xfId="0" applyFill="1" applyBorder="1" applyProtection="1">
      <protection locked="0"/>
    </xf>
    <xf numFmtId="2" fontId="0" fillId="0" borderId="2" xfId="0" applyNumberFormat="1" applyBorder="1" applyProtection="1"/>
    <xf numFmtId="165" fontId="0" fillId="0" borderId="2" xfId="0" applyNumberFormat="1" applyBorder="1" applyProtection="1"/>
    <xf numFmtId="164" fontId="0" fillId="0" borderId="2" xfId="0" applyNumberFormat="1" applyBorder="1" applyProtection="1"/>
    <xf numFmtId="0" fontId="0" fillId="0" borderId="2" xfId="0" applyBorder="1" applyAlignment="1" applyProtection="1">
      <alignment wrapText="1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</xf>
    <xf numFmtId="2" fontId="0" fillId="0" borderId="2" xfId="0" applyNumberFormat="1" applyBorder="1" applyAlignment="1" applyProtection="1">
      <alignment horizontal="center"/>
    </xf>
    <xf numFmtId="2" fontId="0" fillId="3" borderId="2" xfId="0" applyNumberFormat="1" applyFill="1" applyBorder="1" applyAlignment="1" applyProtection="1">
      <alignment horizontal="center"/>
      <protection locked="0"/>
    </xf>
    <xf numFmtId="166" fontId="0" fillId="0" borderId="2" xfId="0" applyNumberForma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50E21-EA52-4AD5-97F7-1808870DA9C9}">
  <sheetPr codeName="Sheet10"/>
  <dimension ref="A1:D19"/>
  <sheetViews>
    <sheetView tabSelected="1" workbookViewId="0">
      <selection sqref="A1:D1"/>
    </sheetView>
  </sheetViews>
  <sheetFormatPr defaultRowHeight="15" x14ac:dyDescent="0.25"/>
  <cols>
    <col min="1" max="1" width="83.42578125" customWidth="1"/>
    <col min="2" max="2" width="12.28515625" customWidth="1"/>
    <col min="3" max="3" width="17" customWidth="1"/>
    <col min="4" max="4" width="13.140625" customWidth="1"/>
  </cols>
  <sheetData>
    <row r="1" spans="1:4" ht="21" x14ac:dyDescent="0.35">
      <c r="A1" s="12" t="s">
        <v>0</v>
      </c>
      <c r="B1" s="12"/>
      <c r="C1" s="12"/>
      <c r="D1" s="12"/>
    </row>
    <row r="2" spans="1:4" x14ac:dyDescent="0.25">
      <c r="A2" s="1"/>
      <c r="B2" s="2" t="s">
        <v>1</v>
      </c>
      <c r="C2" s="2" t="s">
        <v>2</v>
      </c>
      <c r="D2" s="2" t="s">
        <v>3</v>
      </c>
    </row>
    <row r="3" spans="1:4" x14ac:dyDescent="0.25">
      <c r="A3" s="3" t="s">
        <v>4</v>
      </c>
      <c r="B3" s="4"/>
      <c r="C3" s="4"/>
      <c r="D3" s="4"/>
    </row>
    <row r="4" spans="1:4" x14ac:dyDescent="0.25">
      <c r="A4" s="3" t="s">
        <v>5</v>
      </c>
      <c r="B4" s="5"/>
      <c r="C4" s="5"/>
      <c r="D4" s="5"/>
    </row>
    <row r="5" spans="1:4" x14ac:dyDescent="0.25">
      <c r="A5" s="3" t="s">
        <v>6</v>
      </c>
      <c r="B5" s="5"/>
      <c r="C5" s="5"/>
      <c r="D5" s="5"/>
    </row>
    <row r="6" spans="1:4" x14ac:dyDescent="0.25">
      <c r="A6" s="3" t="s">
        <v>7</v>
      </c>
      <c r="B6" s="3">
        <f>B3*B4</f>
        <v>0</v>
      </c>
      <c r="C6" s="3">
        <f>C3*C4</f>
        <v>0</v>
      </c>
      <c r="D6" s="3">
        <f>D3*D4</f>
        <v>0</v>
      </c>
    </row>
    <row r="7" spans="1:4" x14ac:dyDescent="0.25">
      <c r="A7" s="3" t="s">
        <v>8</v>
      </c>
      <c r="B7" s="5"/>
      <c r="C7" s="5"/>
      <c r="D7" s="5"/>
    </row>
    <row r="8" spans="1:4" x14ac:dyDescent="0.25">
      <c r="A8" s="3" t="s">
        <v>9</v>
      </c>
      <c r="B8" s="6">
        <f>B6*B7/100</f>
        <v>0</v>
      </c>
      <c r="C8" s="6">
        <f t="shared" ref="C8:D8" si="0">C6*C7/100</f>
        <v>0</v>
      </c>
      <c r="D8" s="6">
        <f t="shared" si="0"/>
        <v>0</v>
      </c>
    </row>
    <row r="9" spans="1:4" x14ac:dyDescent="0.25">
      <c r="A9" s="3" t="s">
        <v>10</v>
      </c>
      <c r="B9" s="7" t="e">
        <f t="shared" ref="B9:D9" si="1">B6/B8*142.86</f>
        <v>#DIV/0!</v>
      </c>
      <c r="C9" s="7" t="e">
        <f t="shared" si="1"/>
        <v>#DIV/0!</v>
      </c>
      <c r="D9" s="7" t="e">
        <f t="shared" si="1"/>
        <v>#DIV/0!</v>
      </c>
    </row>
    <row r="10" spans="1:4" x14ac:dyDescent="0.25">
      <c r="A10" s="3" t="s">
        <v>11</v>
      </c>
      <c r="B10" s="8">
        <f>B3*B5/100*B7/100</f>
        <v>0</v>
      </c>
      <c r="C10" s="8">
        <f>C3*C5/100*C7/100</f>
        <v>0</v>
      </c>
      <c r="D10" s="8">
        <f>D3*D5/100*D7/100</f>
        <v>0</v>
      </c>
    </row>
    <row r="11" spans="1:4" x14ac:dyDescent="0.25">
      <c r="A11" s="3" t="s">
        <v>12</v>
      </c>
      <c r="B11" s="5"/>
      <c r="C11" s="3"/>
      <c r="D11" s="6"/>
    </row>
    <row r="12" spans="1:4" ht="30" customHeight="1" x14ac:dyDescent="0.25">
      <c r="A12" s="9" t="s">
        <v>13</v>
      </c>
      <c r="B12" s="4"/>
      <c r="C12" s="4"/>
      <c r="D12" s="4"/>
    </row>
    <row r="13" spans="1:4" x14ac:dyDescent="0.25">
      <c r="A13" s="3" t="s">
        <v>14</v>
      </c>
      <c r="B13" s="6">
        <f>B4*B10*1.16*(1+B11/100)*B12</f>
        <v>0</v>
      </c>
      <c r="C13" s="6" t="e">
        <f>C4*C10*C9/1000/C12</f>
        <v>#DIV/0!</v>
      </c>
      <c r="D13" s="6" t="e">
        <f>D4*D10*D9/1000/D12</f>
        <v>#DIV/0!</v>
      </c>
    </row>
    <row r="14" spans="1:4" x14ac:dyDescent="0.25">
      <c r="A14" s="3" t="s">
        <v>15</v>
      </c>
      <c r="B14" s="10"/>
      <c r="C14" s="11"/>
      <c r="D14" s="11"/>
    </row>
    <row r="15" spans="1:4" x14ac:dyDescent="0.25">
      <c r="A15" s="3" t="s">
        <v>16</v>
      </c>
      <c r="B15" s="3"/>
      <c r="C15" s="6" t="e">
        <f>B14*B13-C14*C13</f>
        <v>#DIV/0!</v>
      </c>
      <c r="D15" s="6" t="e">
        <f>B14*B13-D13*D14</f>
        <v>#DIV/0!</v>
      </c>
    </row>
    <row r="16" spans="1:4" x14ac:dyDescent="0.25">
      <c r="A16" s="3" t="s">
        <v>17</v>
      </c>
      <c r="B16" s="3"/>
      <c r="C16" s="13" t="e">
        <f>C15-D15</f>
        <v>#DIV/0!</v>
      </c>
      <c r="D16" s="13"/>
    </row>
    <row r="17" spans="1:4" x14ac:dyDescent="0.25">
      <c r="A17" s="3" t="s">
        <v>18</v>
      </c>
      <c r="B17" s="3"/>
      <c r="C17" s="14"/>
      <c r="D17" s="14"/>
    </row>
    <row r="18" spans="1:4" x14ac:dyDescent="0.25">
      <c r="A18" s="3" t="s">
        <v>19</v>
      </c>
      <c r="B18" s="3"/>
      <c r="C18" s="14"/>
      <c r="D18" s="14"/>
    </row>
    <row r="19" spans="1:4" x14ac:dyDescent="0.25">
      <c r="A19" s="3" t="s">
        <v>20</v>
      </c>
      <c r="B19" s="3"/>
      <c r="C19" s="15" t="e">
        <f>C16/C17/C18</f>
        <v>#DIV/0!</v>
      </c>
      <c r="D19" s="15"/>
    </row>
  </sheetData>
  <sheetProtection password="E5EA" sheet="1" objects="1" scenarios="1"/>
  <mergeCells count="5">
    <mergeCell ref="A1:D1"/>
    <mergeCell ref="C16:D16"/>
    <mergeCell ref="C17:D17"/>
    <mergeCell ref="C18:D18"/>
    <mergeCell ref="C19:D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KPd</dc:creator>
  <cp:lastModifiedBy>Вячеслав Санников</cp:lastModifiedBy>
  <dcterms:created xsi:type="dcterms:W3CDTF">2024-06-14T14:32:21Z</dcterms:created>
  <dcterms:modified xsi:type="dcterms:W3CDTF">2024-06-17T06:36:53Z</dcterms:modified>
</cp:coreProperties>
</file>