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790CAD77-1763-4DB4-872E-6F1BE27A3BD3}" xr6:coauthVersionLast="45" xr6:coauthVersionMax="45" xr10:uidLastSave="{00000000-0000-0000-0000-000000000000}"/>
  <bookViews>
    <workbookView xWindow="-17505" yWindow="1725" windowWidth="14310" windowHeight="14040" xr2:uid="{D5DBE082-C6AE-4E22-8A4B-26048E7D2C69}"/>
  </bookViews>
  <sheets>
    <sheet name="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2" i="1"/>
  <c r="D18" i="1" s="1"/>
  <c r="C12" i="1"/>
  <c r="B12" i="1"/>
  <c r="B18" i="1" l="1"/>
  <c r="C18" i="1"/>
  <c r="D20" i="1"/>
  <c r="D26" i="1" s="1"/>
  <c r="C20" i="1"/>
  <c r="C26" i="1" s="1"/>
  <c r="C27" i="1" s="1"/>
</calcChain>
</file>

<file path=xl/sharedStrings.xml><?xml version="1.0" encoding="utf-8"?>
<sst xmlns="http://schemas.openxmlformats.org/spreadsheetml/2006/main" count="29" uniqueCount="29">
  <si>
    <t>Внедрение энергоэффективных теплообменников в ЦТП (ИТП)</t>
  </si>
  <si>
    <t>До проекта</t>
  </si>
  <si>
    <t>По проекту (ТЭО)</t>
  </si>
  <si>
    <t>Фактически</t>
  </si>
  <si>
    <t>Длина секции теплообменника, м</t>
  </si>
  <si>
    <t>Количество секций теплообменника, шт.</t>
  </si>
  <si>
    <t>Наружный диаметр секции и калача теплообменника (для кожухотрубных), мм</t>
  </si>
  <si>
    <t>Диаметр окружности калача теплообменника (для кожухотрубных), м</t>
  </si>
  <si>
    <t>Толщина изоляции теплообменника (для пластинчатого), мм</t>
  </si>
  <si>
    <t>Длина пластины (для пластинчатого), мм</t>
  </si>
  <si>
    <t>Ширина пластины (для пластинчатого), мм</t>
  </si>
  <si>
    <t>Высота (для пластинчатого), мм</t>
  </si>
  <si>
    <t>Количество пластин в секции (для пластинчатого), шт.</t>
  </si>
  <si>
    <t>Площадь наружной поверхности теплообменника, м2</t>
  </si>
  <si>
    <t>Коэффициент лучистой теплоотдачи, Вт/м2 град</t>
  </si>
  <si>
    <t>Коэффициент конвективной теплоотдачи, Вт/м2 град</t>
  </si>
  <si>
    <t>Коэффициент теплоотдачи с наружной поверхности теплообменника, Вт/м2 град</t>
  </si>
  <si>
    <t>Температура на поверхности теплообменника, 0С</t>
  </si>
  <si>
    <t xml:space="preserve">Tемпература наружного воздуха, 0С </t>
  </si>
  <si>
    <t>Тепловой поток с наружной поверхности теплообменника, Вт</t>
  </si>
  <si>
    <t>Годовая продолжительность работы теплообменника, часов</t>
  </si>
  <si>
    <t>Годовая экономия тепловой энергии, Гкал</t>
  </si>
  <si>
    <t>Удельный расход топлива на отпуск теплоэнергии на теплоисточнике, обеспечивающем теплоснабжение объекта, кг.у.т./Гкал</t>
  </si>
  <si>
    <t>Потери на транспортировку тепловой энергии, %</t>
  </si>
  <si>
    <t>Удельный расход электроэнергии на производство и транспорт тепловой энергии от теплоисточника, кВтч/Гкал</t>
  </si>
  <si>
    <t>Удельный расход топлива на отпуск электроэнергии от Лукомльской ГРЭС,  г.у.т./кВтч</t>
  </si>
  <si>
    <t>Потери электроэнергии в электрических сетях ГПО «Белэнерго», %</t>
  </si>
  <si>
    <t xml:space="preserve">Экономии топлива от реализации мероприятия, т у. т. 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</si>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</sst>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2" fillId="0" borderId="2" xfId="0" applyFont="1" applyBorder="1" applyProtection="1"/>
    <xf numFmtId="0" fontId="0" fillId="3" borderId="2" xfId="0" applyFill="1" applyBorder="1" applyProtection="1">
      <protection locked="0"/>
    </xf>
    <xf numFmtId="2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668B-8B73-4A45-8CD2-2DBDB6977BC2}">
  <sheetPr codeName="Sheet25"/>
  <dimension ref="A1:D27"/>
  <sheetViews>
    <sheetView tabSelected="1" workbookViewId="0">
      <selection sqref="A1:D1"/>
    </sheetView>
  </sheetViews>
  <sheetFormatPr defaultRowHeight="15" x14ac:dyDescent="0.25"/>
  <cols>
    <col min="1" max="1" width="83.5703125" customWidth="1"/>
    <col min="2" max="2" width="13.140625" customWidth="1"/>
    <col min="3" max="3" width="16.28515625" customWidth="1"/>
    <col min="4" max="4" width="13.140625" customWidth="1"/>
  </cols>
  <sheetData>
    <row r="1" spans="1:4" ht="21" x14ac:dyDescent="0.35">
      <c r="A1" s="8" t="s">
        <v>0</v>
      </c>
      <c r="B1" s="8"/>
      <c r="C1" s="8"/>
      <c r="D1" s="8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1"/>
      <c r="D3" s="1"/>
    </row>
    <row r="4" spans="1:4" x14ac:dyDescent="0.25">
      <c r="A4" s="3" t="s">
        <v>5</v>
      </c>
      <c r="B4" s="4"/>
      <c r="C4" s="4"/>
      <c r="D4" s="4"/>
    </row>
    <row r="5" spans="1:4" x14ac:dyDescent="0.25">
      <c r="A5" s="1" t="s">
        <v>6</v>
      </c>
      <c r="B5" s="4"/>
      <c r="C5" s="1"/>
      <c r="D5" s="1"/>
    </row>
    <row r="6" spans="1:4" x14ac:dyDescent="0.25">
      <c r="A6" s="1" t="s">
        <v>7</v>
      </c>
      <c r="B6" s="4"/>
      <c r="C6" s="1"/>
      <c r="D6" s="1"/>
    </row>
    <row r="7" spans="1:4" x14ac:dyDescent="0.25">
      <c r="A7" s="1" t="s">
        <v>8</v>
      </c>
      <c r="B7" s="4"/>
      <c r="C7" s="1"/>
      <c r="D7" s="1"/>
    </row>
    <row r="8" spans="1:4" x14ac:dyDescent="0.25">
      <c r="A8" s="1" t="s">
        <v>9</v>
      </c>
      <c r="B8" s="1"/>
      <c r="C8" s="4"/>
      <c r="D8" s="4"/>
    </row>
    <row r="9" spans="1:4" x14ac:dyDescent="0.25">
      <c r="A9" s="1" t="s">
        <v>10</v>
      </c>
      <c r="B9" s="1"/>
      <c r="C9" s="4"/>
      <c r="D9" s="4"/>
    </row>
    <row r="10" spans="1:4" x14ac:dyDescent="0.25">
      <c r="A10" s="1" t="s">
        <v>11</v>
      </c>
      <c r="B10" s="1"/>
      <c r="C10" s="4"/>
      <c r="D10" s="4"/>
    </row>
    <row r="11" spans="1:4" x14ac:dyDescent="0.25">
      <c r="A11" s="1" t="s">
        <v>12</v>
      </c>
      <c r="B11" s="1"/>
      <c r="C11" s="4"/>
      <c r="D11" s="4"/>
    </row>
    <row r="12" spans="1:4" x14ac:dyDescent="0.25">
      <c r="A12" s="1" t="s">
        <v>13</v>
      </c>
      <c r="B12" s="5">
        <f>3.14159265358979*(B5+2*B7)*B3*B4/1000+0.5*3.14159265358979^2*(B5/1000+2*B7/1000)*(B6+2*B7/1000)*(B4-1)</f>
        <v>0</v>
      </c>
      <c r="C12" s="5">
        <f>(C8*C9*C11+C8*C10*C11+C9*C10*C11)*C4</f>
        <v>0</v>
      </c>
      <c r="D12" s="5">
        <f>(D8*D9*D11+D8*D10*D11+D9*D10*D11)*D4</f>
        <v>0</v>
      </c>
    </row>
    <row r="13" spans="1:4" x14ac:dyDescent="0.25">
      <c r="A13" s="1" t="s">
        <v>14</v>
      </c>
      <c r="B13" s="4"/>
      <c r="C13" s="4"/>
      <c r="D13" s="4"/>
    </row>
    <row r="14" spans="1:4" x14ac:dyDescent="0.25">
      <c r="A14" s="1" t="s">
        <v>15</v>
      </c>
      <c r="B14" s="4"/>
      <c r="C14" s="4"/>
      <c r="D14" s="4"/>
    </row>
    <row r="15" spans="1:4" x14ac:dyDescent="0.25">
      <c r="A15" s="1" t="s">
        <v>16</v>
      </c>
      <c r="B15" s="1">
        <f>B13+B14</f>
        <v>0</v>
      </c>
      <c r="C15" s="1">
        <f>C13+C14</f>
        <v>0</v>
      </c>
      <c r="D15" s="1">
        <f>D13+D14</f>
        <v>0</v>
      </c>
    </row>
    <row r="16" spans="1:4" x14ac:dyDescent="0.25">
      <c r="A16" s="1" t="s">
        <v>17</v>
      </c>
      <c r="B16" s="4"/>
      <c r="C16" s="4"/>
      <c r="D16" s="4"/>
    </row>
    <row r="17" spans="1:4" x14ac:dyDescent="0.25">
      <c r="A17" s="1" t="s">
        <v>18</v>
      </c>
      <c r="B17" s="4"/>
      <c r="C17" s="4"/>
      <c r="D17" s="4"/>
    </row>
    <row r="18" spans="1:4" x14ac:dyDescent="0.25">
      <c r="A18" s="1" t="s">
        <v>19</v>
      </c>
      <c r="B18" s="5">
        <f>B12*B15*(B16-B17)</f>
        <v>0</v>
      </c>
      <c r="C18" s="5">
        <f>C12*C15*(C16-C17)</f>
        <v>0</v>
      </c>
      <c r="D18" s="5">
        <f>D12*D15*(D16-D17)</f>
        <v>0</v>
      </c>
    </row>
    <row r="19" spans="1:4" x14ac:dyDescent="0.25">
      <c r="A19" s="1" t="s">
        <v>20</v>
      </c>
      <c r="B19" s="4"/>
      <c r="C19" s="4"/>
      <c r="D19" s="4"/>
    </row>
    <row r="20" spans="1:4" x14ac:dyDescent="0.25">
      <c r="A20" s="1" t="s">
        <v>21</v>
      </c>
      <c r="B20" s="1"/>
      <c r="C20" s="5">
        <f>C19*(B18-C18)*0.86/1000000</f>
        <v>0</v>
      </c>
      <c r="D20" s="5">
        <f>D19*(B18-D18)*0.86/1000000</f>
        <v>0</v>
      </c>
    </row>
    <row r="21" spans="1:4" ht="30" x14ac:dyDescent="0.25">
      <c r="A21" s="6" t="s">
        <v>22</v>
      </c>
      <c r="B21" s="4"/>
      <c r="C21" s="4"/>
      <c r="D21" s="4"/>
    </row>
    <row r="22" spans="1:4" x14ac:dyDescent="0.25">
      <c r="A22" s="6" t="s">
        <v>23</v>
      </c>
      <c r="B22" s="4"/>
      <c r="C22" s="7"/>
      <c r="D22" s="4"/>
    </row>
    <row r="23" spans="1:4" ht="30" x14ac:dyDescent="0.25">
      <c r="A23" s="6" t="s">
        <v>24</v>
      </c>
      <c r="B23" s="4"/>
      <c r="C23" s="4"/>
      <c r="D23" s="4"/>
    </row>
    <row r="24" spans="1:4" x14ac:dyDescent="0.25">
      <c r="A24" s="1" t="s">
        <v>25</v>
      </c>
      <c r="B24" s="4"/>
      <c r="C24" s="4"/>
      <c r="D24" s="4"/>
    </row>
    <row r="25" spans="1:4" x14ac:dyDescent="0.25">
      <c r="A25" s="1" t="s">
        <v>26</v>
      </c>
      <c r="B25" s="4"/>
      <c r="C25" s="4"/>
      <c r="D25" s="4"/>
    </row>
    <row r="26" spans="1:4" x14ac:dyDescent="0.25">
      <c r="A26" s="1" t="s">
        <v>27</v>
      </c>
      <c r="B26" s="1"/>
      <c r="C26" s="5">
        <f>C20*(1+C22/100)*C21/1000+C20*C23*(1+C25/100)*C24/1000000</f>
        <v>0</v>
      </c>
      <c r="D26" s="5">
        <f>D20*(1+D22/100)*D21/1000+D20*D23*(1+D25/100)*D24/1000000</f>
        <v>0</v>
      </c>
    </row>
    <row r="27" spans="1:4" x14ac:dyDescent="0.25">
      <c r="A27" s="1" t="s">
        <v>28</v>
      </c>
      <c r="B27" s="1"/>
      <c r="C27" s="9">
        <f>C26-D26</f>
        <v>0</v>
      </c>
      <c r="D27" s="9"/>
    </row>
  </sheetData>
  <sheetProtection password="E5EA" sheet="1" objects="1" scenarios="1"/>
  <mergeCells count="2">
    <mergeCell ref="A1:D1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2024-06-14T14:32:33Z</dcterms:created>
  <dcterms:modified xsi:type="dcterms:W3CDTF">2024-06-17T07:07:36Z</dcterms:modified>
</cp:coreProperties>
</file>