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Обмен\1_По сайту\Пополн_июнь2024\ТЭПЭМ_сайт2024\20200617_algoritm\"/>
    </mc:Choice>
  </mc:AlternateContent>
  <xr:revisionPtr revIDLastSave="0" documentId="8_{1978C657-1568-498A-B63E-21D908717285}" xr6:coauthVersionLast="45" xr6:coauthVersionMax="45" xr10:uidLastSave="{00000000-0000-0000-0000-000000000000}"/>
  <bookViews>
    <workbookView xWindow="-17505" yWindow="1725" windowWidth="14250" windowHeight="10635" xr2:uid="{6C46D857-E3E2-48CA-83A6-69A8434A56FF}"/>
  </bookViews>
  <sheets>
    <sheet name="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" i="1" l="1"/>
  <c r="C12" i="1"/>
  <c r="B12" i="1"/>
  <c r="C9" i="1"/>
  <c r="C14" i="1" s="1"/>
  <c r="C17" i="1" s="1"/>
  <c r="B9" i="1"/>
  <c r="D6" i="1"/>
  <c r="C6" i="1"/>
  <c r="B6" i="1"/>
  <c r="B11" i="1" l="1"/>
  <c r="C13" i="1" s="1"/>
  <c r="C18" i="1" s="1"/>
  <c r="C11" i="1"/>
  <c r="D9" i="1"/>
  <c r="D14" i="1" s="1"/>
  <c r="D17" i="1" s="1"/>
  <c r="D11" i="1" l="1"/>
  <c r="D13" i="1" s="1"/>
  <c r="D18" i="1" s="1"/>
  <c r="C19" i="1" s="1"/>
</calcChain>
</file>

<file path=xl/sharedStrings.xml><?xml version="1.0" encoding="utf-8"?>
<sst xmlns="http://schemas.openxmlformats.org/spreadsheetml/2006/main" count="21" uniqueCount="21">
  <si>
    <t xml:space="preserve">Внедрение котлов малой мощности вместо незагруженных котлов большой мощности </t>
  </si>
  <si>
    <t>До проекта</t>
  </si>
  <si>
    <t>По проекту (ТЭО)</t>
  </si>
  <si>
    <t>Фактически</t>
  </si>
  <si>
    <t>Номинальная тепловая мощность котла, Гкал/ч</t>
  </si>
  <si>
    <t>Число часов работы, ч/год</t>
  </si>
  <si>
    <t>Коэффициент загрузки котла, %</t>
  </si>
  <si>
    <t>Выработка тепловой энергии, Гкал</t>
  </si>
  <si>
    <t>КПД котла по режимным испытаниям при среднем коэффициенте загрузки котла, %</t>
  </si>
  <si>
    <t>Собственные нужды котла, %</t>
  </si>
  <si>
    <t>Отпуск тепловой энергии, Гкал</t>
  </si>
  <si>
    <t>Удельное потребление электроэнергии на отпуск тепловой энергии, кВт.ч/Гкал</t>
  </si>
  <si>
    <t>Удельный расход условного топлива на отпуск тепловой энергии, кг у.т./Гкал</t>
  </si>
  <si>
    <t>Среднечасовая тепловая нагрузка котла, Гкал/ч</t>
  </si>
  <si>
    <t>Экономия условного топлива от выработки тепловой энергии, т у.т.</t>
  </si>
  <si>
    <t>Снижение потребления электрической энергии, тыс.кВт.ч</t>
  </si>
  <si>
    <t>Удельный расход топлива на отпуск электроэнергии на Лукомльской ГРЭС, г у.т./кВт.ч</t>
  </si>
  <si>
    <t>Потери в электрических сетях на транспорт электроэнергии в системе ГПО "Белэнерго", %</t>
  </si>
  <si>
    <t>Экономия условного топлива от снижения расхода электрической энергии, т у.т.</t>
  </si>
  <si>
    <t>Суммарная экономия условного топлива, т у.т.</t>
  </si>
  <si>
    <t>Разность между расчетной и верифицированной экономией, т у.т.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</si>
</sst>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Protection="1"/>
    <xf numFmtId="0" fontId="0" fillId="0" borderId="2" xfId="0" applyBorder="1" applyAlignment="1" applyProtection="1">
      <alignment horizontal="center"/>
    </xf>
    <xf numFmtId="0" fontId="0" fillId="0" borderId="3" xfId="0" applyBorder="1" applyProtection="1"/>
    <xf numFmtId="0" fontId="0" fillId="3" borderId="3" xfId="0" applyFill="1" applyBorder="1" applyProtection="1">
      <protection locked="0"/>
    </xf>
    <xf numFmtId="1" fontId="0" fillId="3" borderId="3" xfId="0" applyNumberFormat="1" applyFill="1" applyBorder="1" applyProtection="1">
      <protection locked="0"/>
    </xf>
    <xf numFmtId="164" fontId="0" fillId="3" borderId="3" xfId="0" applyNumberFormat="1" applyFill="1" applyBorder="1" applyProtection="1">
      <protection locked="0"/>
    </xf>
    <xf numFmtId="164" fontId="0" fillId="0" borderId="3" xfId="0" applyNumberFormat="1" applyBorder="1" applyProtection="1"/>
    <xf numFmtId="165" fontId="0" fillId="0" borderId="3" xfId="0" applyNumberFormat="1" applyBorder="1" applyProtection="1"/>
    <xf numFmtId="2" fontId="0" fillId="0" borderId="3" xfId="0" applyNumberFormat="1" applyBorder="1" applyProtection="1"/>
    <xf numFmtId="2" fontId="0" fillId="3" borderId="3" xfId="0" applyNumberFormat="1" applyFill="1" applyBorder="1" applyProtection="1">
      <protection locked="0"/>
    </xf>
    <xf numFmtId="0" fontId="0" fillId="0" borderId="4" xfId="0" applyBorder="1" applyProtection="1"/>
    <xf numFmtId="0" fontId="1" fillId="2" borderId="1" xfId="0" applyFont="1" applyFill="1" applyBorder="1" applyAlignment="1" applyProtection="1"/>
    <xf numFmtId="0" fontId="0" fillId="0" borderId="1" xfId="0" applyBorder="1" applyAlignment="1" applyProtection="1"/>
    <xf numFmtId="2" fontId="0" fillId="0" borderId="3" xfId="0" applyNumberForma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13D51-D9E8-465E-861A-0283B1FBC717}">
  <sheetPr codeName="Sheet11"/>
  <dimension ref="A1:D19"/>
  <sheetViews>
    <sheetView tabSelected="1" workbookViewId="0">
      <selection sqref="A1:D1"/>
    </sheetView>
  </sheetViews>
  <sheetFormatPr defaultRowHeight="15" x14ac:dyDescent="0.25"/>
  <cols>
    <col min="1" max="1" width="86.140625" customWidth="1"/>
    <col min="2" max="2" width="12.42578125" customWidth="1"/>
    <col min="3" max="3" width="16.7109375" customWidth="1"/>
    <col min="4" max="4" width="12.28515625" customWidth="1"/>
  </cols>
  <sheetData>
    <row r="1" spans="1:4" ht="21" x14ac:dyDescent="0.35">
      <c r="A1" s="12" t="s">
        <v>0</v>
      </c>
      <c r="B1" s="13"/>
      <c r="C1" s="13"/>
      <c r="D1" s="13"/>
    </row>
    <row r="2" spans="1:4" x14ac:dyDescent="0.25">
      <c r="A2" s="1"/>
      <c r="B2" s="2" t="s">
        <v>1</v>
      </c>
      <c r="C2" s="2" t="s">
        <v>2</v>
      </c>
      <c r="D2" s="2" t="s">
        <v>3</v>
      </c>
    </row>
    <row r="3" spans="1:4" x14ac:dyDescent="0.25">
      <c r="A3" s="3" t="s">
        <v>4</v>
      </c>
      <c r="B3" s="4"/>
      <c r="C3" s="4"/>
      <c r="D3" s="4"/>
    </row>
    <row r="4" spans="1:4" x14ac:dyDescent="0.25">
      <c r="A4" s="3" t="s">
        <v>5</v>
      </c>
      <c r="B4" s="4"/>
      <c r="C4" s="4"/>
      <c r="D4" s="4"/>
    </row>
    <row r="5" spans="1:4" x14ac:dyDescent="0.25">
      <c r="A5" s="3" t="s">
        <v>6</v>
      </c>
      <c r="B5" s="4"/>
      <c r="C5" s="4"/>
      <c r="D5" s="4"/>
    </row>
    <row r="6" spans="1:4" x14ac:dyDescent="0.25">
      <c r="A6" s="3" t="s">
        <v>7</v>
      </c>
      <c r="B6" s="3">
        <f>B3*B4*B5/100</f>
        <v>0</v>
      </c>
      <c r="C6" s="3">
        <f t="shared" ref="C6:D6" si="0">C3*C4*C5/100</f>
        <v>0</v>
      </c>
      <c r="D6" s="3">
        <f t="shared" si="0"/>
        <v>0</v>
      </c>
    </row>
    <row r="7" spans="1:4" x14ac:dyDescent="0.25">
      <c r="A7" s="3" t="s">
        <v>8</v>
      </c>
      <c r="B7" s="4"/>
      <c r="C7" s="4"/>
      <c r="D7" s="5"/>
    </row>
    <row r="8" spans="1:4" x14ac:dyDescent="0.25">
      <c r="A8" s="3" t="s">
        <v>9</v>
      </c>
      <c r="B8" s="4"/>
      <c r="C8" s="4"/>
      <c r="D8" s="6"/>
    </row>
    <row r="9" spans="1:4" x14ac:dyDescent="0.25">
      <c r="A9" s="3" t="s">
        <v>10</v>
      </c>
      <c r="B9" s="3">
        <f>B6*((B7-B8)/100)</f>
        <v>0</v>
      </c>
      <c r="C9" s="3">
        <f t="shared" ref="C9:D9" si="1">C6*((C7-C8)/100)</f>
        <v>0</v>
      </c>
      <c r="D9" s="3">
        <f t="shared" si="1"/>
        <v>0</v>
      </c>
    </row>
    <row r="10" spans="1:4" x14ac:dyDescent="0.25">
      <c r="A10" s="3" t="s">
        <v>11</v>
      </c>
      <c r="B10" s="4"/>
      <c r="C10" s="4"/>
      <c r="D10" s="4"/>
    </row>
    <row r="11" spans="1:4" x14ac:dyDescent="0.25">
      <c r="A11" s="3" t="s">
        <v>12</v>
      </c>
      <c r="B11" s="7" t="e">
        <f>B6/B9*142.86</f>
        <v>#DIV/0!</v>
      </c>
      <c r="C11" s="7" t="e">
        <f t="shared" ref="C11:D11" si="2">C6/C9*142.86</f>
        <v>#DIV/0!</v>
      </c>
      <c r="D11" s="7" t="e">
        <f t="shared" si="2"/>
        <v>#DIV/0!</v>
      </c>
    </row>
    <row r="12" spans="1:4" x14ac:dyDescent="0.25">
      <c r="A12" s="3" t="s">
        <v>13</v>
      </c>
      <c r="B12" s="8">
        <f>B3*B5/100*B7/100</f>
        <v>0</v>
      </c>
      <c r="C12" s="8">
        <f t="shared" ref="C12:D12" si="3">C3*C5/100*C7/100</f>
        <v>0</v>
      </c>
      <c r="D12" s="8">
        <f t="shared" si="3"/>
        <v>0</v>
      </c>
    </row>
    <row r="13" spans="1:4" x14ac:dyDescent="0.25">
      <c r="A13" s="3" t="s">
        <v>14</v>
      </c>
      <c r="B13" s="3"/>
      <c r="C13" s="9" t="e">
        <f>C4*C12*(B11-C11)/1000</f>
        <v>#DIV/0!</v>
      </c>
      <c r="D13" s="9" t="e">
        <f>D4*D12*(B11-D11)/1000</f>
        <v>#DIV/0!</v>
      </c>
    </row>
    <row r="14" spans="1:4" x14ac:dyDescent="0.25">
      <c r="A14" s="3" t="s">
        <v>15</v>
      </c>
      <c r="B14" s="3"/>
      <c r="C14" s="9">
        <f>(B10-C10)*C9/1000</f>
        <v>0</v>
      </c>
      <c r="D14" s="9">
        <f>(B10-D10)*D9/1000</f>
        <v>0</v>
      </c>
    </row>
    <row r="15" spans="1:4" x14ac:dyDescent="0.25">
      <c r="A15" s="3" t="s">
        <v>16</v>
      </c>
      <c r="B15" s="3"/>
      <c r="C15" s="4"/>
      <c r="D15" s="4"/>
    </row>
    <row r="16" spans="1:4" x14ac:dyDescent="0.25">
      <c r="A16" s="3" t="s">
        <v>17</v>
      </c>
      <c r="B16" s="3"/>
      <c r="C16" s="4"/>
      <c r="D16" s="10"/>
    </row>
    <row r="17" spans="1:4" x14ac:dyDescent="0.25">
      <c r="A17" s="3" t="s">
        <v>18</v>
      </c>
      <c r="B17" s="3"/>
      <c r="C17" s="7">
        <f>C14*C15*((100+C16)/100)/1000</f>
        <v>0</v>
      </c>
      <c r="D17" s="7">
        <f>D14*D15*((100+D16)/100)/1000</f>
        <v>0</v>
      </c>
    </row>
    <row r="18" spans="1:4" x14ac:dyDescent="0.25">
      <c r="A18" s="11" t="s">
        <v>19</v>
      </c>
      <c r="B18" s="3"/>
      <c r="C18" s="9" t="e">
        <f>C17+C13</f>
        <v>#DIV/0!</v>
      </c>
      <c r="D18" s="9" t="e">
        <f>D17+D13</f>
        <v>#DIV/0!</v>
      </c>
    </row>
    <row r="19" spans="1:4" x14ac:dyDescent="0.25">
      <c r="A19" s="3" t="s">
        <v>20</v>
      </c>
      <c r="B19" s="3"/>
      <c r="C19" s="14" t="e">
        <f>C18-D18</f>
        <v>#DIV/0!</v>
      </c>
      <c r="D19" s="14"/>
    </row>
  </sheetData>
  <sheetProtection password="E5EA" sheet="1" objects="1" scenarios="1"/>
  <mergeCells count="2">
    <mergeCell ref="A1:D1"/>
    <mergeCell ref="C19:D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KPd</dc:creator>
  <cp:lastModifiedBy>Вячеслав Санников</cp:lastModifiedBy>
  <dcterms:created xsi:type="dcterms:W3CDTF">2024-06-14T14:32:22Z</dcterms:created>
  <dcterms:modified xsi:type="dcterms:W3CDTF">2024-06-17T06:37:29Z</dcterms:modified>
</cp:coreProperties>
</file>